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30" windowWidth="18885" windowHeight="11760"/>
  </bookViews>
  <sheets>
    <sheet name="산출내역서" sheetId="1" r:id="rId1"/>
    <sheet name="예시" sheetId="2" r:id="rId2"/>
    <sheet name="Sheet3" sheetId="3" r:id="rId3"/>
  </sheets>
  <definedNames>
    <definedName name="_xlnm.Print_Area" localSheetId="0">산출내역서!$A$1:$M$27</definedName>
  </definedNames>
  <calcPr calcId="125725"/>
</workbook>
</file>

<file path=xl/calcChain.xml><?xml version="1.0" encoding="utf-8"?>
<calcChain xmlns="http://schemas.openxmlformats.org/spreadsheetml/2006/main">
  <c r="L5" i="2"/>
  <c r="D6"/>
  <c r="D7"/>
  <c r="F7" s="1"/>
  <c r="D5"/>
  <c r="F5" s="1"/>
  <c r="F4"/>
  <c r="D4"/>
  <c r="G4" s="1"/>
  <c r="G7" l="1"/>
  <c r="H4"/>
  <c r="L4" s="1"/>
  <c r="H5"/>
  <c r="G5"/>
  <c r="F6"/>
  <c r="G6" s="1"/>
  <c r="H7"/>
  <c r="L7" s="1"/>
  <c r="H6" l="1"/>
  <c r="L6" s="1"/>
  <c r="L8" s="1"/>
  <c r="L22" i="1" l="1"/>
  <c r="L11" l="1"/>
  <c r="L23" s="1"/>
</calcChain>
</file>

<file path=xl/sharedStrings.xml><?xml version="1.0" encoding="utf-8"?>
<sst xmlns="http://schemas.openxmlformats.org/spreadsheetml/2006/main" count="73" uniqueCount="70">
  <si>
    <t>책임연구원</t>
    <phoneticPr fontId="2" type="noConversion"/>
  </si>
  <si>
    <t>보조연구원</t>
    <phoneticPr fontId="2" type="noConversion"/>
  </si>
  <si>
    <t>기준단가</t>
    <phoneticPr fontId="2" type="noConversion"/>
  </si>
  <si>
    <t>상여금</t>
    <phoneticPr fontId="2" type="noConversion"/>
  </si>
  <si>
    <t>단위</t>
    <phoneticPr fontId="2" type="noConversion"/>
  </si>
  <si>
    <t>계</t>
    <phoneticPr fontId="2" type="noConversion"/>
  </si>
  <si>
    <t>비고</t>
    <phoneticPr fontId="2" type="noConversion"/>
  </si>
  <si>
    <t>개월</t>
    <phoneticPr fontId="2" type="noConversion"/>
  </si>
  <si>
    <t>일반관리비</t>
    <phoneticPr fontId="2" type="noConversion"/>
  </si>
  <si>
    <t>이윤</t>
    <phoneticPr fontId="2" type="noConversion"/>
  </si>
  <si>
    <t>국외여비</t>
    <phoneticPr fontId="2" type="noConversion"/>
  </si>
  <si>
    <t>보고서인쇄비</t>
    <phoneticPr fontId="2" type="noConversion"/>
  </si>
  <si>
    <t>교통통신비</t>
    <phoneticPr fontId="2" type="noConversion"/>
  </si>
  <si>
    <t>회의비</t>
    <phoneticPr fontId="2" type="noConversion"/>
  </si>
  <si>
    <t>일비</t>
    <phoneticPr fontId="2" type="noConversion"/>
  </si>
  <si>
    <t>식비</t>
    <phoneticPr fontId="2" type="noConversion"/>
  </si>
  <si>
    <t>숙박비</t>
    <phoneticPr fontId="2" type="noConversion"/>
  </si>
  <si>
    <t>숙박</t>
    <phoneticPr fontId="2" type="noConversion"/>
  </si>
  <si>
    <t>연구원</t>
    <phoneticPr fontId="2" type="noConversion"/>
  </si>
  <si>
    <t>1. 인건비</t>
    <phoneticPr fontId="2" type="noConversion"/>
  </si>
  <si>
    <t>소계</t>
    <phoneticPr fontId="2" type="noConversion"/>
  </si>
  <si>
    <t>항목</t>
    <phoneticPr fontId="2" type="noConversion"/>
  </si>
  <si>
    <t>1+2</t>
    <phoneticPr fontId="2" type="noConversion"/>
  </si>
  <si>
    <t>총계</t>
    <phoneticPr fontId="2" type="noConversion"/>
  </si>
  <si>
    <t>2. 경비</t>
    <phoneticPr fontId="2" type="noConversion"/>
  </si>
  <si>
    <t>퇴직급여
충당금</t>
    <phoneticPr fontId="2" type="noConversion"/>
  </si>
  <si>
    <t>1개월봉급</t>
    <phoneticPr fontId="2" type="noConversion"/>
  </si>
  <si>
    <t>일수/횟수</t>
    <phoneticPr fontId="2" type="noConversion"/>
  </si>
  <si>
    <t>3.일반관리비</t>
    <phoneticPr fontId="2" type="noConversion"/>
  </si>
  <si>
    <t>4. 이윤</t>
    <phoneticPr fontId="2" type="noConversion"/>
  </si>
  <si>
    <t>투입율</t>
    <phoneticPr fontId="2" type="noConversion"/>
  </si>
  <si>
    <t>1US=1,130 기준, 원단위 기준 작성</t>
    <phoneticPr fontId="2" type="noConversion"/>
  </si>
  <si>
    <t>책임연구원 (1명 이상)</t>
    <phoneticPr fontId="2" type="noConversion"/>
  </si>
  <si>
    <t>명</t>
    <phoneticPr fontId="2" type="noConversion"/>
  </si>
  <si>
    <t>상여금 
비율*</t>
    <phoneticPr fontId="2" type="noConversion"/>
  </si>
  <si>
    <t>*10% 미만</t>
    <phoneticPr fontId="2" type="noConversion"/>
  </si>
  <si>
    <t>보조연구원</t>
    <phoneticPr fontId="2" type="noConversion"/>
  </si>
  <si>
    <t>연구보조원</t>
    <phoneticPr fontId="2" type="noConversion"/>
  </si>
  <si>
    <t>연구원</t>
    <phoneticPr fontId="2" type="noConversion"/>
  </si>
  <si>
    <t>5. 부가가치세</t>
    <phoneticPr fontId="2" type="noConversion"/>
  </si>
  <si>
    <t>부가세</t>
    <phoneticPr fontId="2" type="noConversion"/>
  </si>
  <si>
    <t>①인건비+②연구활동 경비+③일반관리비+④ 이윤의  10% 이내만 인정</t>
    <phoneticPr fontId="2" type="noConversion"/>
  </si>
  <si>
    <t>①인건비+②연구활동 경비+③일반관리비의 10% 이내만 인정</t>
    <phoneticPr fontId="2" type="noConversion"/>
  </si>
  <si>
    <t>①인건비 및 ②연구활동 경비 합계의  5% 이내만 인정</t>
    <phoneticPr fontId="2" type="noConversion"/>
  </si>
  <si>
    <t>국내 유관기관과의 회의비 기준 
(자문위원회 및 평가회는 총괄팀에서 개최)</t>
    <phoneticPr fontId="2" type="noConversion"/>
  </si>
  <si>
    <t xml:space="preserve">2013 기후변화환경 연구컨설팅 소요액 산출내역서(안)  </t>
    <phoneticPr fontId="2" type="noConversion"/>
  </si>
  <si>
    <t xml:space="preserve"> 1개월단가 = 2×(행정자치부 학술연구용역 인건비 기준단가)×용역투입요율(%)</t>
    <phoneticPr fontId="2" type="noConversion"/>
  </si>
  <si>
    <t xml:space="preserve">인건비 산출 예시 </t>
    <phoneticPr fontId="2" type="noConversion"/>
  </si>
  <si>
    <t>항목</t>
    <phoneticPr fontId="2" type="noConversion"/>
  </si>
  <si>
    <t>투입율</t>
    <phoneticPr fontId="2" type="noConversion"/>
  </si>
  <si>
    <t>기준단가</t>
    <phoneticPr fontId="2" type="noConversion"/>
  </si>
  <si>
    <t>상여금 
비율*</t>
    <phoneticPr fontId="2" type="noConversion"/>
  </si>
  <si>
    <t>상여금</t>
    <phoneticPr fontId="2" type="noConversion"/>
  </si>
  <si>
    <t>퇴직급여
충당금</t>
    <phoneticPr fontId="2" type="noConversion"/>
  </si>
  <si>
    <t>1개월봉급</t>
    <phoneticPr fontId="2" type="noConversion"/>
  </si>
  <si>
    <t>단위</t>
    <phoneticPr fontId="2" type="noConversion"/>
  </si>
  <si>
    <t>개월</t>
    <phoneticPr fontId="2" type="noConversion"/>
  </si>
  <si>
    <t>계</t>
    <phoneticPr fontId="2" type="noConversion"/>
  </si>
  <si>
    <t>비고</t>
    <phoneticPr fontId="2" type="noConversion"/>
  </si>
  <si>
    <t>1. 인건비</t>
    <phoneticPr fontId="2" type="noConversion"/>
  </si>
  <si>
    <t>책임연구원</t>
    <phoneticPr fontId="2" type="noConversion"/>
  </si>
  <si>
    <t>연구원</t>
    <phoneticPr fontId="2" type="noConversion"/>
  </si>
  <si>
    <t>보조연구원</t>
    <phoneticPr fontId="2" type="noConversion"/>
  </si>
  <si>
    <t>소계</t>
    <phoneticPr fontId="2" type="noConversion"/>
  </si>
  <si>
    <t>*10% 미만</t>
    <phoneticPr fontId="2" type="noConversion"/>
  </si>
  <si>
    <t>- 국외여비 산정기준:
 1. 책임연구원 1인 출장 필수
 2. 연구원 2인 이상 출장 필수</t>
    <phoneticPr fontId="2" type="noConversion"/>
  </si>
  <si>
    <t>공동연구팀</t>
    <phoneticPr fontId="2" type="noConversion"/>
  </si>
  <si>
    <t xml:space="preserve">연구용 재료비 </t>
    <phoneticPr fontId="2" type="noConversion"/>
  </si>
  <si>
    <t xml:space="preserve">임차료 </t>
    <phoneticPr fontId="2" type="noConversion"/>
  </si>
  <si>
    <t xml:space="preserve">기타경비 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</si>
</sst>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&quot;일&quot;"/>
    <numFmt numFmtId="177" formatCode="#&quot;회&quot;"/>
    <numFmt numFmtId="178" formatCode="#&quot;명&quot;"/>
    <numFmt numFmtId="179" formatCode="#,##0_ "/>
    <numFmt numFmtId="180" formatCode="#&quot;개월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41" fontId="0" fillId="3" borderId="1" xfId="1" applyFon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8" xfId="1" applyFont="1" applyBorder="1">
      <alignment vertical="center"/>
    </xf>
    <xf numFmtId="0" fontId="0" fillId="0" borderId="7" xfId="0" applyBorder="1">
      <alignment vertical="center"/>
    </xf>
    <xf numFmtId="41" fontId="0" fillId="4" borderId="1" xfId="1" applyFont="1" applyFill="1" applyBorder="1">
      <alignment vertical="center"/>
    </xf>
    <xf numFmtId="0" fontId="0" fillId="2" borderId="5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5" fillId="0" borderId="1" xfId="0" applyFont="1" applyBorder="1">
      <alignment vertical="center"/>
    </xf>
    <xf numFmtId="9" fontId="5" fillId="0" borderId="1" xfId="0" applyNumberFormat="1" applyFont="1" applyFill="1" applyBorder="1" applyAlignment="1">
      <alignment horizontal="left" vertical="center"/>
    </xf>
    <xf numFmtId="178" fontId="0" fillId="0" borderId="1" xfId="1" applyNumberFormat="1" applyFont="1" applyFill="1" applyBorder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9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Border="1">
      <alignment vertical="center"/>
    </xf>
    <xf numFmtId="0" fontId="7" fillId="0" borderId="0" xfId="0" applyFont="1">
      <alignment vertical="center"/>
    </xf>
    <xf numFmtId="41" fontId="6" fillId="0" borderId="1" xfId="1" applyFont="1" applyFill="1" applyBorder="1" applyAlignment="1">
      <alignment horizontal="center" vertical="center" wrapText="1"/>
    </xf>
    <xf numFmtId="9" fontId="0" fillId="0" borderId="1" xfId="1" applyNumberFormat="1" applyFont="1" applyFill="1" applyBorder="1">
      <alignment vertical="center"/>
    </xf>
    <xf numFmtId="176" fontId="0" fillId="0" borderId="1" xfId="1" applyNumberFormat="1" applyFont="1" applyFill="1" applyBorder="1">
      <alignment vertical="center"/>
    </xf>
    <xf numFmtId="9" fontId="5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1" applyFont="1" applyFill="1" applyBorder="1">
      <alignment vertical="center"/>
    </xf>
    <xf numFmtId="0" fontId="3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41" fontId="9" fillId="2" borderId="1" xfId="1" applyFont="1" applyFill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7" fontId="0" fillId="0" borderId="9" xfId="1" applyNumberFormat="1" applyFont="1" applyBorder="1" applyAlignment="1">
      <alignment horizontal="center" vertical="center"/>
    </xf>
    <xf numFmtId="177" fontId="0" fillId="0" borderId="6" xfId="1" applyNumberFormat="1" applyFont="1" applyBorder="1" applyAlignment="1">
      <alignment horizontal="center" vertical="center"/>
    </xf>
    <xf numFmtId="180" fontId="0" fillId="0" borderId="5" xfId="1" applyNumberFormat="1" applyFont="1" applyFill="1" applyBorder="1" applyAlignment="1">
      <alignment horizontal="right" vertical="center"/>
    </xf>
    <xf numFmtId="180" fontId="0" fillId="0" borderId="6" xfId="1" applyNumberFormat="1" applyFont="1" applyFill="1" applyBorder="1" applyAlignment="1">
      <alignment horizontal="right" vertical="center"/>
    </xf>
    <xf numFmtId="179" fontId="0" fillId="0" borderId="9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2" borderId="5" xfId="1" applyFont="1" applyFill="1" applyBorder="1" applyAlignment="1">
      <alignment horizontal="left" vertical="center"/>
    </xf>
    <xf numFmtId="41" fontId="7" fillId="2" borderId="6" xfId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41" fontId="0" fillId="0" borderId="5" xfId="1" applyFont="1" applyBorder="1" applyAlignment="1">
      <alignment vertical="center"/>
    </xf>
    <xf numFmtId="41" fontId="0" fillId="0" borderId="6" xfId="1" applyFont="1" applyBorder="1" applyAlignment="1">
      <alignment vertical="center"/>
    </xf>
    <xf numFmtId="179" fontId="0" fillId="0" borderId="5" xfId="0" applyNumberFormat="1" applyFill="1" applyBorder="1" applyAlignment="1">
      <alignment horizontal="left" vertical="center"/>
    </xf>
    <xf numFmtId="179" fontId="0" fillId="0" borderId="6" xfId="0" applyNumberFormat="1" applyFill="1" applyBorder="1" applyAlignment="1">
      <alignment horizontal="left" vertical="center"/>
    </xf>
    <xf numFmtId="41" fontId="0" fillId="0" borderId="5" xfId="1" applyFont="1" applyFill="1" applyBorder="1" applyAlignment="1">
      <alignment vertical="center"/>
    </xf>
    <xf numFmtId="41" fontId="0" fillId="0" borderId="6" xfId="1" applyFont="1" applyFill="1" applyBorder="1" applyAlignment="1">
      <alignment vertical="center"/>
    </xf>
    <xf numFmtId="41" fontId="0" fillId="0" borderId="5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79" fontId="0" fillId="0" borderId="5" xfId="0" applyNumberFormat="1" applyFill="1" applyBorder="1" applyAlignment="1">
      <alignment vertical="center"/>
    </xf>
    <xf numFmtId="179" fontId="0" fillId="0" borderId="9" xfId="0" applyNumberFormat="1" applyFill="1" applyBorder="1" applyAlignment="1">
      <alignment vertical="center"/>
    </xf>
    <xf numFmtId="179" fontId="0" fillId="0" borderId="6" xfId="0" applyNumberFormat="1" applyFill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177" fontId="0" fillId="0" borderId="5" xfId="1" applyNumberFormat="1" applyFont="1" applyBorder="1" applyAlignment="1">
      <alignment horizontal="center" vertical="center"/>
    </xf>
    <xf numFmtId="177" fontId="0" fillId="0" borderId="9" xfId="1" applyNumberFormat="1" applyFont="1" applyBorder="1" applyAlignment="1">
      <alignment horizontal="center" vertical="center"/>
    </xf>
    <xf numFmtId="177" fontId="0" fillId="0" borderId="6" xfId="1" applyNumberFormat="1" applyFont="1" applyBorder="1" applyAlignment="1">
      <alignment horizontal="center" vertical="center"/>
    </xf>
    <xf numFmtId="0" fontId="0" fillId="5" borderId="10" xfId="0" quotePrefix="1" applyFill="1" applyBorder="1" applyAlignment="1">
      <alignment horizontal="left" vertical="top" wrapText="1"/>
    </xf>
    <xf numFmtId="41" fontId="0" fillId="0" borderId="5" xfId="1" applyFont="1" applyFill="1" applyBorder="1" applyAlignment="1">
      <alignment horizontal="center" vertical="center"/>
    </xf>
    <xf numFmtId="41" fontId="0" fillId="0" borderId="6" xfId="1" applyFont="1" applyFill="1" applyBorder="1" applyAlignment="1">
      <alignment horizontal="center" vertical="center"/>
    </xf>
    <xf numFmtId="180" fontId="0" fillId="0" borderId="5" xfId="1" applyNumberFormat="1" applyFont="1" applyFill="1" applyBorder="1" applyAlignment="1">
      <alignment horizontal="right" vertical="center"/>
    </xf>
    <xf numFmtId="180" fontId="0" fillId="0" borderId="6" xfId="1" applyNumberFormat="1" applyFont="1" applyFill="1" applyBorder="1" applyAlignment="1">
      <alignment horizontal="right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6" xfId="1" applyFont="1" applyFill="1" applyBorder="1" applyAlignment="1">
      <alignment horizontal="center" vertical="center"/>
    </xf>
    <xf numFmtId="41" fontId="10" fillId="2" borderId="5" xfId="1" applyFont="1" applyFill="1" applyBorder="1" applyAlignment="1">
      <alignment horizontal="left" vertical="center"/>
    </xf>
    <xf numFmtId="41" fontId="10" fillId="2" borderId="6" xfId="1" applyFont="1" applyFill="1" applyBorder="1" applyAlignment="1">
      <alignment horizontal="left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6" xfId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9" fontId="0" fillId="0" borderId="5" xfId="1" applyNumberFormat="1" applyFont="1" applyFill="1" applyBorder="1">
      <alignment vertical="center"/>
    </xf>
    <xf numFmtId="41" fontId="0" fillId="0" borderId="6" xfId="1" applyFont="1" applyFill="1" applyBorder="1">
      <alignment vertical="center"/>
    </xf>
    <xf numFmtId="179" fontId="0" fillId="0" borderId="9" xfId="0" applyNumberForma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27"/>
  <sheetViews>
    <sheetView tabSelected="1" view="pageBreakPreview" zoomScale="85" zoomScaleSheetLayoutView="85" workbookViewId="0">
      <selection activeCell="C17" sqref="C17:D17"/>
    </sheetView>
  </sheetViews>
  <sheetFormatPr defaultRowHeight="16.5"/>
  <cols>
    <col min="1" max="1" width="13.125" style="7" bestFit="1" customWidth="1"/>
    <col min="2" max="2" width="13.25" style="7" customWidth="1"/>
    <col min="3" max="3" width="9" customWidth="1"/>
    <col min="4" max="4" width="12.25" style="1" customWidth="1"/>
    <col min="5" max="5" width="9.625" style="1" customWidth="1"/>
    <col min="6" max="6" width="9.375" style="1" customWidth="1"/>
    <col min="7" max="7" width="11.75" style="1" customWidth="1"/>
    <col min="8" max="8" width="13.25" style="1" customWidth="1"/>
    <col min="9" max="9" width="10.75" style="1" customWidth="1"/>
    <col min="10" max="11" width="5.875" style="1" customWidth="1"/>
    <col min="12" max="12" width="13" style="1" customWidth="1"/>
    <col min="13" max="13" width="48.75" customWidth="1"/>
    <col min="14" max="14" width="30.125" customWidth="1"/>
  </cols>
  <sheetData>
    <row r="3" spans="1:15" ht="23.25" customHeight="1">
      <c r="A3" s="63" t="s">
        <v>45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5" ht="23.25" customHeight="1">
      <c r="A4" s="62"/>
      <c r="B4" s="62"/>
      <c r="C4" s="21"/>
      <c r="L4" s="22" t="s">
        <v>31</v>
      </c>
      <c r="M4" s="23"/>
    </row>
    <row r="5" spans="1:15" ht="37.5" customHeight="1">
      <c r="A5" s="6"/>
      <c r="B5" s="6" t="s">
        <v>21</v>
      </c>
      <c r="C5" s="6" t="s">
        <v>30</v>
      </c>
      <c r="D5" s="15" t="s">
        <v>2</v>
      </c>
      <c r="E5" s="38" t="s">
        <v>34</v>
      </c>
      <c r="F5" s="15" t="s">
        <v>3</v>
      </c>
      <c r="G5" s="16" t="s">
        <v>25</v>
      </c>
      <c r="H5" s="16" t="s">
        <v>26</v>
      </c>
      <c r="I5" s="15" t="s">
        <v>4</v>
      </c>
      <c r="J5" s="101" t="s">
        <v>7</v>
      </c>
      <c r="K5" s="102"/>
      <c r="L5" s="15" t="s">
        <v>5</v>
      </c>
      <c r="M5" s="6" t="s">
        <v>6</v>
      </c>
    </row>
    <row r="6" spans="1:15" ht="23.25" customHeight="1">
      <c r="A6" s="66" t="s">
        <v>19</v>
      </c>
      <c r="B6" s="6" t="s">
        <v>0</v>
      </c>
      <c r="C6" s="17"/>
      <c r="D6" s="5"/>
      <c r="E6" s="39"/>
      <c r="F6" s="5"/>
      <c r="G6" s="5"/>
      <c r="H6" s="5"/>
      <c r="I6" s="30"/>
      <c r="J6" s="103"/>
      <c r="K6" s="104"/>
      <c r="L6" s="5"/>
      <c r="M6" s="47" t="s">
        <v>46</v>
      </c>
    </row>
    <row r="7" spans="1:15" ht="23.25" customHeight="1">
      <c r="A7" s="67"/>
      <c r="B7" s="6" t="s">
        <v>18</v>
      </c>
      <c r="C7" s="17"/>
      <c r="D7" s="5"/>
      <c r="E7" s="39"/>
      <c r="F7" s="5"/>
      <c r="G7" s="5"/>
      <c r="H7" s="5"/>
      <c r="I7" s="30"/>
      <c r="J7" s="103"/>
      <c r="K7" s="104"/>
      <c r="L7" s="5"/>
      <c r="M7" s="28"/>
    </row>
    <row r="8" spans="1:15" ht="23.25" customHeight="1">
      <c r="A8" s="67"/>
      <c r="B8" s="6" t="s">
        <v>36</v>
      </c>
      <c r="C8" s="17"/>
      <c r="D8" s="5"/>
      <c r="E8" s="39"/>
      <c r="F8" s="5"/>
      <c r="G8" s="5"/>
      <c r="H8" s="5"/>
      <c r="I8" s="30"/>
      <c r="J8" s="103"/>
      <c r="K8" s="104"/>
      <c r="L8" s="5"/>
      <c r="M8" s="28"/>
    </row>
    <row r="9" spans="1:15" ht="23.25" customHeight="1">
      <c r="A9" s="67"/>
      <c r="B9" s="6" t="s">
        <v>1</v>
      </c>
      <c r="C9" s="17"/>
      <c r="D9" s="5"/>
      <c r="E9" s="39"/>
      <c r="F9" s="5"/>
      <c r="G9" s="5"/>
      <c r="H9" s="5"/>
      <c r="I9" s="30"/>
      <c r="J9" s="103"/>
      <c r="K9" s="104"/>
      <c r="L9" s="5"/>
      <c r="M9" s="29"/>
    </row>
    <row r="10" spans="1:15" ht="23.25" customHeight="1">
      <c r="A10" s="68"/>
      <c r="B10" s="60" t="s">
        <v>66</v>
      </c>
      <c r="C10" s="17"/>
      <c r="D10" s="5"/>
      <c r="E10" s="114"/>
      <c r="F10" s="115"/>
      <c r="G10" s="5"/>
      <c r="H10" s="5"/>
      <c r="I10" s="30"/>
      <c r="J10" s="57"/>
      <c r="K10" s="58"/>
      <c r="L10" s="5"/>
      <c r="M10" s="29"/>
    </row>
    <row r="11" spans="1:15" ht="23.25" customHeight="1">
      <c r="A11" s="8"/>
      <c r="B11" s="8" t="s">
        <v>20</v>
      </c>
      <c r="C11" s="12"/>
      <c r="D11" s="3"/>
      <c r="E11" s="64" t="s">
        <v>35</v>
      </c>
      <c r="F11" s="65"/>
      <c r="G11" s="3"/>
      <c r="H11" s="3"/>
      <c r="I11" s="3"/>
      <c r="J11" s="105"/>
      <c r="K11" s="106"/>
      <c r="L11" s="3">
        <f>SUM(L6:L9)</f>
        <v>0</v>
      </c>
      <c r="M11" s="12"/>
    </row>
    <row r="12" spans="1:15" ht="23.25" customHeight="1">
      <c r="A12" s="66" t="s">
        <v>24</v>
      </c>
      <c r="B12" s="66" t="s">
        <v>10</v>
      </c>
      <c r="C12" s="69"/>
      <c r="D12" s="70"/>
      <c r="E12" s="77" t="s">
        <v>14</v>
      </c>
      <c r="F12" s="78"/>
      <c r="G12" s="5" t="s">
        <v>16</v>
      </c>
      <c r="H12" s="5" t="s">
        <v>15</v>
      </c>
      <c r="I12" s="5" t="s">
        <v>27</v>
      </c>
      <c r="J12" s="5" t="s">
        <v>17</v>
      </c>
      <c r="K12" s="15" t="s">
        <v>33</v>
      </c>
      <c r="L12" s="5"/>
      <c r="M12" s="11"/>
      <c r="N12" s="100" t="s">
        <v>65</v>
      </c>
    </row>
    <row r="13" spans="1:15" ht="37.5" customHeight="1">
      <c r="A13" s="67"/>
      <c r="B13" s="67"/>
      <c r="C13" s="71" t="s">
        <v>32</v>
      </c>
      <c r="D13" s="72"/>
      <c r="E13" s="77"/>
      <c r="F13" s="78"/>
      <c r="G13" s="5"/>
      <c r="H13" s="5"/>
      <c r="I13" s="40"/>
      <c r="J13" s="5"/>
      <c r="K13" s="24"/>
      <c r="L13" s="5"/>
      <c r="M13" s="31"/>
      <c r="N13" s="100"/>
    </row>
    <row r="14" spans="1:15" ht="37.5" customHeight="1">
      <c r="A14" s="67"/>
      <c r="B14" s="67"/>
      <c r="C14" s="71" t="s">
        <v>37</v>
      </c>
      <c r="D14" s="72"/>
      <c r="E14" s="77"/>
      <c r="F14" s="78"/>
      <c r="G14" s="5"/>
      <c r="H14" s="5"/>
      <c r="I14" s="40"/>
      <c r="J14" s="5"/>
      <c r="K14" s="24"/>
      <c r="L14" s="5"/>
      <c r="M14" s="34"/>
      <c r="N14" s="100"/>
    </row>
    <row r="15" spans="1:15" ht="36.75" customHeight="1">
      <c r="A15" s="67"/>
      <c r="B15" s="68"/>
      <c r="C15" s="73" t="s">
        <v>38</v>
      </c>
      <c r="D15" s="74"/>
      <c r="E15" s="77"/>
      <c r="F15" s="78"/>
      <c r="G15" s="5"/>
      <c r="H15" s="5"/>
      <c r="I15" s="40"/>
      <c r="J15" s="5"/>
      <c r="K15" s="5"/>
      <c r="L15" s="5"/>
      <c r="M15" s="32"/>
      <c r="N15" s="100"/>
      <c r="O15" s="18"/>
    </row>
    <row r="16" spans="1:15" ht="23.25" customHeight="1">
      <c r="A16" s="67"/>
      <c r="B16" s="9" t="s">
        <v>11</v>
      </c>
      <c r="C16" s="75"/>
      <c r="D16" s="76"/>
      <c r="E16" s="88"/>
      <c r="F16" s="89"/>
      <c r="G16" s="89"/>
      <c r="H16" s="90"/>
      <c r="I16" s="97"/>
      <c r="J16" s="98"/>
      <c r="K16" s="99"/>
      <c r="L16" s="2"/>
      <c r="M16" s="13"/>
    </row>
    <row r="17" spans="1:13" ht="23.25" customHeight="1">
      <c r="A17" s="67"/>
      <c r="B17" s="9" t="s">
        <v>12</v>
      </c>
      <c r="C17" s="75"/>
      <c r="D17" s="76"/>
      <c r="E17" s="88"/>
      <c r="F17" s="89"/>
      <c r="G17" s="89"/>
      <c r="H17" s="90"/>
      <c r="I17" s="94"/>
      <c r="J17" s="95"/>
      <c r="K17" s="96"/>
      <c r="L17" s="2"/>
      <c r="M17" s="13"/>
    </row>
    <row r="18" spans="1:13" ht="36.75" customHeight="1">
      <c r="A18" s="67"/>
      <c r="B18" s="9" t="s">
        <v>13</v>
      </c>
      <c r="C18" s="75"/>
      <c r="D18" s="76"/>
      <c r="E18" s="88"/>
      <c r="F18" s="89"/>
      <c r="G18" s="89"/>
      <c r="H18" s="90"/>
      <c r="I18" s="97"/>
      <c r="J18" s="98"/>
      <c r="K18" s="99"/>
      <c r="L18" s="2"/>
      <c r="M18" s="46" t="s">
        <v>44</v>
      </c>
    </row>
    <row r="19" spans="1:13" ht="36.75" customHeight="1">
      <c r="A19" s="67"/>
      <c r="B19" s="9" t="s">
        <v>67</v>
      </c>
      <c r="C19" s="61"/>
      <c r="D19" s="116"/>
      <c r="E19" s="59"/>
      <c r="F19" s="59"/>
      <c r="G19" s="59"/>
      <c r="H19" s="59"/>
      <c r="I19" s="55"/>
      <c r="J19" s="55"/>
      <c r="K19" s="56"/>
      <c r="L19" s="2"/>
      <c r="M19" s="46"/>
    </row>
    <row r="20" spans="1:13" ht="36.75" customHeight="1">
      <c r="A20" s="67"/>
      <c r="B20" s="9" t="s">
        <v>68</v>
      </c>
      <c r="C20" s="61"/>
      <c r="D20" s="116"/>
      <c r="E20" s="59"/>
      <c r="F20" s="59"/>
      <c r="G20" s="59"/>
      <c r="H20" s="59"/>
      <c r="I20" s="55"/>
      <c r="J20" s="55"/>
      <c r="K20" s="56"/>
      <c r="L20" s="2"/>
      <c r="M20" s="46"/>
    </row>
    <row r="21" spans="1:13" ht="36.75" customHeight="1">
      <c r="A21" s="68"/>
      <c r="B21" s="9" t="s">
        <v>69</v>
      </c>
      <c r="C21" s="61"/>
      <c r="D21" s="116"/>
      <c r="E21" s="59"/>
      <c r="F21" s="59"/>
      <c r="G21" s="59"/>
      <c r="H21" s="59"/>
      <c r="I21" s="55"/>
      <c r="J21" s="55"/>
      <c r="K21" s="56"/>
      <c r="L21" s="2"/>
      <c r="M21" s="46"/>
    </row>
    <row r="22" spans="1:13" ht="23.25" customHeight="1">
      <c r="A22" s="8"/>
      <c r="B22" s="8" t="s">
        <v>20</v>
      </c>
      <c r="C22" s="25"/>
      <c r="D22" s="26"/>
      <c r="E22" s="26"/>
      <c r="F22" s="26"/>
      <c r="G22" s="26"/>
      <c r="H22" s="26"/>
      <c r="I22" s="26"/>
      <c r="J22" s="26"/>
      <c r="K22" s="27"/>
      <c r="L22" s="3">
        <f>SUM(L13:L18)</f>
        <v>0</v>
      </c>
      <c r="M22" s="12"/>
    </row>
    <row r="23" spans="1:13" ht="23.25" customHeight="1">
      <c r="A23" s="10" t="s">
        <v>22</v>
      </c>
      <c r="B23" s="10" t="s">
        <v>20</v>
      </c>
      <c r="C23" s="91"/>
      <c r="D23" s="92"/>
      <c r="E23" s="92"/>
      <c r="F23" s="92"/>
      <c r="G23" s="92"/>
      <c r="H23" s="92"/>
      <c r="I23" s="92"/>
      <c r="J23" s="92"/>
      <c r="K23" s="93"/>
      <c r="L23" s="4">
        <f>L22+L11</f>
        <v>0</v>
      </c>
      <c r="M23" s="14"/>
    </row>
    <row r="24" spans="1:13" ht="23.25" customHeight="1">
      <c r="A24" s="19" t="s">
        <v>28</v>
      </c>
      <c r="B24" s="9" t="s">
        <v>8</v>
      </c>
      <c r="C24" s="17"/>
      <c r="D24" s="79"/>
      <c r="E24" s="80"/>
      <c r="F24" s="80"/>
      <c r="G24" s="80"/>
      <c r="H24" s="80"/>
      <c r="I24" s="80"/>
      <c r="J24" s="80"/>
      <c r="K24" s="81"/>
      <c r="L24" s="2"/>
      <c r="M24" s="42" t="s">
        <v>43</v>
      </c>
    </row>
    <row r="25" spans="1:13" ht="23.25" customHeight="1">
      <c r="A25" s="20" t="s">
        <v>29</v>
      </c>
      <c r="B25" s="9" t="s">
        <v>9</v>
      </c>
      <c r="C25" s="17"/>
      <c r="D25" s="79"/>
      <c r="E25" s="80"/>
      <c r="F25" s="80"/>
      <c r="G25" s="80"/>
      <c r="H25" s="80"/>
      <c r="I25" s="80"/>
      <c r="J25" s="80"/>
      <c r="K25" s="81"/>
      <c r="L25" s="2"/>
      <c r="M25" s="33" t="s">
        <v>42</v>
      </c>
    </row>
    <row r="26" spans="1:13" s="37" customFormat="1" ht="23.25" customHeight="1">
      <c r="A26" s="20" t="s">
        <v>39</v>
      </c>
      <c r="B26" s="9" t="s">
        <v>40</v>
      </c>
      <c r="C26" s="35"/>
      <c r="D26" s="82"/>
      <c r="E26" s="83"/>
      <c r="F26" s="83"/>
      <c r="G26" s="83"/>
      <c r="H26" s="83"/>
      <c r="I26" s="83"/>
      <c r="J26" s="83"/>
      <c r="K26" s="84"/>
      <c r="L26" s="36"/>
      <c r="M26" s="41" t="s">
        <v>41</v>
      </c>
    </row>
    <row r="27" spans="1:13" ht="23.25" customHeight="1">
      <c r="A27" s="43" t="s">
        <v>23</v>
      </c>
      <c r="B27" s="43"/>
      <c r="C27" s="85"/>
      <c r="D27" s="86"/>
      <c r="E27" s="86"/>
      <c r="F27" s="86"/>
      <c r="G27" s="86"/>
      <c r="H27" s="86"/>
      <c r="I27" s="86"/>
      <c r="J27" s="86"/>
      <c r="K27" s="87"/>
      <c r="L27" s="44"/>
      <c r="M27" s="45"/>
    </row>
  </sheetData>
  <mergeCells count="35">
    <mergeCell ref="A6:A10"/>
    <mergeCell ref="N12:N15"/>
    <mergeCell ref="I16:K16"/>
    <mergeCell ref="J5:K5"/>
    <mergeCell ref="J6:K6"/>
    <mergeCell ref="J7:K7"/>
    <mergeCell ref="J9:K9"/>
    <mergeCell ref="J11:K11"/>
    <mergeCell ref="J8:K8"/>
    <mergeCell ref="D24:K24"/>
    <mergeCell ref="D25:K25"/>
    <mergeCell ref="D26:K26"/>
    <mergeCell ref="C27:K27"/>
    <mergeCell ref="E13:F13"/>
    <mergeCell ref="E15:F15"/>
    <mergeCell ref="E16:H16"/>
    <mergeCell ref="E17:H17"/>
    <mergeCell ref="E18:H18"/>
    <mergeCell ref="C23:K23"/>
    <mergeCell ref="I17:K17"/>
    <mergeCell ref="I18:K18"/>
    <mergeCell ref="C14:D14"/>
    <mergeCell ref="E14:F14"/>
    <mergeCell ref="A4:B4"/>
    <mergeCell ref="A3:M3"/>
    <mergeCell ref="E11:F11"/>
    <mergeCell ref="B12:B15"/>
    <mergeCell ref="C12:D12"/>
    <mergeCell ref="C13:D13"/>
    <mergeCell ref="C15:D15"/>
    <mergeCell ref="C16:D16"/>
    <mergeCell ref="C17:D17"/>
    <mergeCell ref="C18:D18"/>
    <mergeCell ref="E12:F12"/>
    <mergeCell ref="A12:A21"/>
  </mergeCells>
  <phoneticPr fontId="2" type="noConversion"/>
  <printOptions horizontalCentered="1" verticalCentered="1"/>
  <pageMargins left="0.27559055118110237" right="0.39370078740157483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H25" sqref="H25"/>
    </sheetView>
  </sheetViews>
  <sheetFormatPr defaultRowHeight="16.5"/>
  <cols>
    <col min="4" max="4" width="10.875" customWidth="1"/>
    <col min="5" max="5" width="11.5" customWidth="1"/>
    <col min="6" max="6" width="11" customWidth="1"/>
    <col min="7" max="7" width="12.75" customWidth="1"/>
    <col min="8" max="8" width="11.375" customWidth="1"/>
    <col min="12" max="12" width="12.625" customWidth="1"/>
  </cols>
  <sheetData>
    <row r="1" spans="1:13" ht="17.25" thickBot="1"/>
    <row r="2" spans="1:13" ht="27" customHeight="1" thickBot="1">
      <c r="C2" s="111" t="s">
        <v>47</v>
      </c>
      <c r="D2" s="112"/>
      <c r="E2" s="112"/>
      <c r="F2" s="112"/>
      <c r="G2" s="112"/>
      <c r="H2" s="112"/>
      <c r="I2" s="112"/>
      <c r="J2" s="112"/>
      <c r="K2" s="113"/>
    </row>
    <row r="3" spans="1:13">
      <c r="A3" s="52"/>
      <c r="B3" s="52" t="s">
        <v>48</v>
      </c>
      <c r="C3" s="53" t="s">
        <v>49</v>
      </c>
      <c r="D3" s="53" t="s">
        <v>50</v>
      </c>
      <c r="E3" s="53" t="s">
        <v>51</v>
      </c>
      <c r="F3" s="53" t="s">
        <v>52</v>
      </c>
      <c r="G3" s="53" t="s">
        <v>53</v>
      </c>
      <c r="H3" s="53" t="s">
        <v>54</v>
      </c>
      <c r="I3" s="53" t="s">
        <v>55</v>
      </c>
      <c r="J3" s="53" t="s">
        <v>56</v>
      </c>
      <c r="K3" s="53"/>
      <c r="L3" s="54" t="s">
        <v>57</v>
      </c>
      <c r="M3" s="54" t="s">
        <v>58</v>
      </c>
    </row>
    <row r="4" spans="1:13">
      <c r="A4" s="48" t="s">
        <v>59</v>
      </c>
      <c r="B4" s="48" t="s">
        <v>60</v>
      </c>
      <c r="C4" s="48">
        <v>0.2</v>
      </c>
      <c r="D4" s="48">
        <f>2980044*2*C4</f>
        <v>1192017.6000000001</v>
      </c>
      <c r="E4" s="48">
        <v>0.01</v>
      </c>
      <c r="F4" s="48">
        <f>D4*E4/12</f>
        <v>993.34800000000007</v>
      </c>
      <c r="G4" s="48">
        <f>(D4+F4)/12</f>
        <v>99417.579000000012</v>
      </c>
      <c r="H4" s="48">
        <f>D4+F4+G4</f>
        <v>1292428.527</v>
      </c>
      <c r="I4" s="48">
        <v>1</v>
      </c>
      <c r="J4" s="48">
        <v>5</v>
      </c>
      <c r="K4" s="48"/>
      <c r="L4" s="48">
        <f>H4*I4*J4</f>
        <v>6462142.6349999998</v>
      </c>
      <c r="M4" s="48"/>
    </row>
    <row r="5" spans="1:13">
      <c r="A5" s="48"/>
      <c r="B5" s="48" t="s">
        <v>61</v>
      </c>
      <c r="C5" s="48">
        <v>0.4</v>
      </c>
      <c r="D5" s="48">
        <f>2285056*2*C5</f>
        <v>1828044.8</v>
      </c>
      <c r="E5" s="48">
        <v>0.01</v>
      </c>
      <c r="F5" s="48">
        <f>D5*E5/12</f>
        <v>1523.3706666666667</v>
      </c>
      <c r="G5" s="48">
        <f>(D5+F5)/12</f>
        <v>152464.01422222223</v>
      </c>
      <c r="H5" s="48">
        <f t="shared" ref="H5" si="0">D5+F5+G5</f>
        <v>1982032.1848888888</v>
      </c>
      <c r="I5" s="48">
        <v>3</v>
      </c>
      <c r="J5" s="48">
        <v>5</v>
      </c>
      <c r="K5" s="48"/>
      <c r="L5" s="48">
        <f>H5*I5*J5</f>
        <v>29730482.773333333</v>
      </c>
      <c r="M5" s="48"/>
    </row>
    <row r="6" spans="1:13">
      <c r="A6" s="48"/>
      <c r="B6" s="48" t="s">
        <v>62</v>
      </c>
      <c r="C6" s="48">
        <v>0.1</v>
      </c>
      <c r="D6" s="48">
        <f>1527485*2*C6</f>
        <v>305497</v>
      </c>
      <c r="E6" s="48">
        <v>0.01</v>
      </c>
      <c r="F6" s="48">
        <f>D6*E6/12</f>
        <v>254.58083333333335</v>
      </c>
      <c r="G6" s="48">
        <f>(D6+F6)/12</f>
        <v>25479.298402777775</v>
      </c>
      <c r="H6" s="48">
        <f>D6+F6+G6</f>
        <v>331230.87923611107</v>
      </c>
      <c r="I6" s="48">
        <v>1</v>
      </c>
      <c r="J6" s="48">
        <v>5</v>
      </c>
      <c r="K6" s="48"/>
      <c r="L6" s="48">
        <f>H6*I6*J6</f>
        <v>1656154.3961805552</v>
      </c>
      <c r="M6" s="48"/>
    </row>
    <row r="7" spans="1:13">
      <c r="A7" s="48"/>
      <c r="B7" s="48" t="s">
        <v>62</v>
      </c>
      <c r="C7" s="48">
        <v>0.2</v>
      </c>
      <c r="D7" s="48">
        <f>1527485*2*C7</f>
        <v>610994</v>
      </c>
      <c r="E7" s="48">
        <v>0.01</v>
      </c>
      <c r="F7" s="48">
        <f>D7*E7/12</f>
        <v>509.16166666666669</v>
      </c>
      <c r="G7" s="48">
        <f>(D7+F7)/12</f>
        <v>50958.59680555555</v>
      </c>
      <c r="H7" s="48">
        <f>D7+F7+G7</f>
        <v>662461.75847222214</v>
      </c>
      <c r="I7" s="48">
        <v>1</v>
      </c>
      <c r="J7" s="48">
        <v>5</v>
      </c>
      <c r="K7" s="48"/>
      <c r="L7" s="48">
        <f>H7*I7*J7</f>
        <v>3312308.7923611104</v>
      </c>
      <c r="M7" s="48"/>
    </row>
    <row r="8" spans="1:13">
      <c r="A8" s="49"/>
      <c r="B8" s="49" t="s">
        <v>63</v>
      </c>
      <c r="C8" s="50"/>
      <c r="D8" s="51"/>
      <c r="E8" s="107" t="s">
        <v>64</v>
      </c>
      <c r="F8" s="108"/>
      <c r="G8" s="51"/>
      <c r="H8" s="51"/>
      <c r="I8" s="51"/>
      <c r="J8" s="109"/>
      <c r="K8" s="110"/>
      <c r="L8" s="51">
        <f>SUM(L4:L7)</f>
        <v>41161088.596874997</v>
      </c>
      <c r="M8" s="50"/>
    </row>
  </sheetData>
  <mergeCells count="3">
    <mergeCell ref="E8:F8"/>
    <mergeCell ref="J8:K8"/>
    <mergeCell ref="C2:K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산출내역서</vt:lpstr>
      <vt:lpstr>예시</vt:lpstr>
      <vt:lpstr>Sheet3</vt:lpstr>
      <vt:lpstr>산출내역서!Print_Area</vt:lpstr>
    </vt:vector>
  </TitlesOfParts>
  <Company>KOICA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KOICA</dc:creator>
  <cp:lastModifiedBy>DB_P600</cp:lastModifiedBy>
  <cp:lastPrinted>2013-09-03T01:54:11Z</cp:lastPrinted>
  <dcterms:created xsi:type="dcterms:W3CDTF">2012-03-12T01:35:49Z</dcterms:created>
  <dcterms:modified xsi:type="dcterms:W3CDTF">2013-09-06T00:45:48Z</dcterms:modified>
</cp:coreProperties>
</file>